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9" i="2" l="1"/>
  <c r="O29" i="2"/>
  <c r="N29" i="2"/>
  <c r="M29" i="2"/>
  <c r="L29" i="2"/>
  <c r="AS25" i="2"/>
  <c r="AQ25" i="2"/>
  <c r="AP25" i="2"/>
  <c r="AO25" i="2"/>
  <c r="AN25" i="2"/>
  <c r="AM25" i="2"/>
  <c r="AG25" i="2"/>
  <c r="AE25" i="2"/>
  <c r="AD25" i="2"/>
  <c r="H30" i="2" s="1"/>
  <c r="AC25" i="2"/>
  <c r="AB25" i="2"/>
  <c r="F30" i="2" s="1"/>
  <c r="AA25" i="2"/>
  <c r="W25" i="2"/>
  <c r="V25" i="2" s="1"/>
  <c r="U25" i="2"/>
  <c r="T25" i="2"/>
  <c r="S25" i="2"/>
  <c r="R25" i="2"/>
  <c r="Q25" i="2"/>
  <c r="K25" i="2"/>
  <c r="I25" i="2"/>
  <c r="I29" i="2" s="1"/>
  <c r="H25" i="2"/>
  <c r="H29" i="2" s="1"/>
  <c r="H31" i="2" s="1"/>
  <c r="G25" i="2"/>
  <c r="G29" i="2" s="1"/>
  <c r="F25" i="2"/>
  <c r="F29" i="2" s="1"/>
  <c r="F31" i="2" s="1"/>
  <c r="E25" i="2"/>
  <c r="E29" i="2" s="1"/>
  <c r="AR25" i="2" l="1"/>
  <c r="K29" i="2"/>
  <c r="J25" i="2"/>
  <c r="E30" i="2"/>
  <c r="G30" i="2"/>
  <c r="N30" i="2" s="1"/>
  <c r="M30" i="2"/>
  <c r="AF25" i="2"/>
  <c r="E31" i="2"/>
  <c r="M31" i="2" s="1"/>
  <c r="K30" i="2"/>
  <c r="I30" i="2"/>
  <c r="I31" i="2" s="1"/>
  <c r="L30" i="2" l="1"/>
  <c r="K31" i="2"/>
  <c r="G31" i="2"/>
  <c r="N31" i="2" s="1"/>
  <c r="O31" i="2"/>
  <c r="J31" i="2"/>
  <c r="J30" i="2"/>
  <c r="O30" i="2"/>
  <c r="L31" i="2" l="1"/>
</calcChain>
</file>

<file path=xl/sharedStrings.xml><?xml version="1.0" encoding="utf-8"?>
<sst xmlns="http://schemas.openxmlformats.org/spreadsheetml/2006/main" count="110" uniqueCount="47">
  <si>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</si>
  <si>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</si>
  <si>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</si>
  <si>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</si>
  <si>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</si>
  <si>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</si>
  <si>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</si>
  <si>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</si>
  <si>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</si>
  <si>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</si>
  <si>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</si>
  <si>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</si>
  <si>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</si>
  <si>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</si>
  <si>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KöLa = Köyliön Lallit  (1946)</t>
  </si>
  <si>
    <t>PöU = Pöytyän Urheilijat  (1945)</t>
  </si>
  <si>
    <t>11.</t>
  </si>
  <si>
    <t>JoKo</t>
  </si>
  <si>
    <t>13.</t>
  </si>
  <si>
    <t>12.</t>
  </si>
  <si>
    <t>5.</t>
  </si>
  <si>
    <t>1.</t>
  </si>
  <si>
    <t>9.</t>
  </si>
  <si>
    <t>14.</t>
  </si>
  <si>
    <t>KöLa</t>
  </si>
  <si>
    <t>Ville Kallio</t>
  </si>
  <si>
    <t>3.</t>
  </si>
  <si>
    <t>2.</t>
  </si>
  <si>
    <t>4.</t>
  </si>
  <si>
    <t>8.</t>
  </si>
  <si>
    <t>PöU</t>
  </si>
  <si>
    <t>13.1.1978   Jokioinen</t>
  </si>
  <si>
    <t>JoKo = Jokioisten Koetus  (1902),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</si>
  <si>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</si>
  <si>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</si>
  <si>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</si>
  <si>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</si>
  <si>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</si>
  <si>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</si>
  <si>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</si>
  <si>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</si>
  <si>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</si>
  <si>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</si>
  <si>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JoKo  2</t>
  </si>
  <si>
    <t>7.</t>
  </si>
  <si>
    <t>JoKo jun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</si>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</sst>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25</v>
      </c>
      <c r="C1" s="2"/>
      <c r="D1" s="3"/>
      <c r="E1" s="4" t="s">
        <v>31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6"/>
      <c r="L2" s="17" t="s">
        <v>33</v>
      </c>
      <c r="M2" s="9"/>
      <c r="N2" s="9"/>
      <c r="O2" s="16"/>
      <c r="P2" s="14"/>
      <c r="Q2" s="17" t="s">
        <v>34</v>
      </c>
      <c r="R2" s="9"/>
      <c r="S2" s="9"/>
      <c r="T2" s="9"/>
      <c r="U2" s="15"/>
      <c r="V2" s="16"/>
      <c r="W2" s="14"/>
      <c r="X2" s="39" t="s">
        <v>35</v>
      </c>
      <c r="Y2" s="40"/>
      <c r="Z2" s="41"/>
      <c r="AA2" s="8" t="s">
        <v>7</v>
      </c>
      <c r="AB2" s="9"/>
      <c r="AC2" s="9"/>
      <c r="AD2" s="9"/>
      <c r="AE2" s="15"/>
      <c r="AF2" s="10"/>
      <c r="AG2" s="36"/>
      <c r="AH2" s="17" t="s">
        <v>36</v>
      </c>
      <c r="AI2" s="9"/>
      <c r="AJ2" s="9"/>
      <c r="AK2" s="16"/>
      <c r="AL2" s="14"/>
      <c r="AM2" s="17" t="s">
        <v>34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1996</v>
      </c>
      <c r="C4" s="23" t="s">
        <v>16</v>
      </c>
      <c r="D4" s="43" t="s">
        <v>17</v>
      </c>
      <c r="E4" s="22">
        <v>1</v>
      </c>
      <c r="F4" s="22">
        <v>0</v>
      </c>
      <c r="G4" s="22">
        <v>0</v>
      </c>
      <c r="H4" s="35">
        <v>0</v>
      </c>
      <c r="I4" s="22">
        <v>0</v>
      </c>
      <c r="J4" s="44"/>
      <c r="K4" s="21"/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/>
      <c r="Y4" s="23"/>
      <c r="Z4" s="43"/>
      <c r="AA4" s="22"/>
      <c r="AB4" s="22"/>
      <c r="AC4" s="22"/>
      <c r="AD4" s="35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1997</v>
      </c>
      <c r="C5" s="23" t="s">
        <v>18</v>
      </c>
      <c r="D5" s="43" t="s">
        <v>17</v>
      </c>
      <c r="E5" s="22">
        <v>8</v>
      </c>
      <c r="F5" s="22">
        <v>0</v>
      </c>
      <c r="G5" s="22">
        <v>1</v>
      </c>
      <c r="H5" s="35">
        <v>0</v>
      </c>
      <c r="I5" s="22">
        <v>11</v>
      </c>
      <c r="J5" s="44">
        <v>0.33300000000000002</v>
      </c>
      <c r="K5" s="21">
        <v>33</v>
      </c>
      <c r="L5" s="45"/>
      <c r="M5" s="13"/>
      <c r="N5" s="13"/>
      <c r="O5" s="13"/>
      <c r="P5" s="18"/>
      <c r="Q5" s="22"/>
      <c r="R5" s="22"/>
      <c r="S5" s="35"/>
      <c r="T5" s="22"/>
      <c r="U5" s="22"/>
      <c r="V5" s="46"/>
      <c r="W5" s="21"/>
      <c r="X5" s="22"/>
      <c r="Y5" s="23"/>
      <c r="Z5" s="43"/>
      <c r="AA5" s="22"/>
      <c r="AB5" s="22"/>
      <c r="AC5" s="22"/>
      <c r="AD5" s="35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3"/>
      <c r="E6" s="22"/>
      <c r="F6" s="22"/>
      <c r="G6" s="22"/>
      <c r="H6" s="35"/>
      <c r="I6" s="22"/>
      <c r="J6" s="44"/>
      <c r="K6" s="21"/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1998</v>
      </c>
      <c r="Y6" s="23" t="s">
        <v>26</v>
      </c>
      <c r="Z6" s="43" t="s">
        <v>17</v>
      </c>
      <c r="AA6" s="22"/>
      <c r="AB6" s="22"/>
      <c r="AC6" s="22"/>
      <c r="AD6" s="35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3"/>
      <c r="E7" s="22"/>
      <c r="F7" s="22"/>
      <c r="G7" s="22"/>
      <c r="H7" s="35"/>
      <c r="I7" s="22"/>
      <c r="J7" s="44"/>
      <c r="K7" s="21"/>
      <c r="L7" s="45"/>
      <c r="M7" s="13"/>
      <c r="N7" s="13"/>
      <c r="O7" s="13"/>
      <c r="P7" s="18"/>
      <c r="Q7" s="22"/>
      <c r="R7" s="22"/>
      <c r="S7" s="35"/>
      <c r="T7" s="22"/>
      <c r="U7" s="22"/>
      <c r="V7" s="46"/>
      <c r="W7" s="21"/>
      <c r="X7" s="22">
        <v>1999</v>
      </c>
      <c r="Y7" s="23" t="s">
        <v>21</v>
      </c>
      <c r="Z7" s="43" t="s">
        <v>17</v>
      </c>
      <c r="AA7" s="22"/>
      <c r="AB7" s="22"/>
      <c r="AC7" s="22"/>
      <c r="AD7" s="35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3"/>
      <c r="E8" s="22"/>
      <c r="F8" s="22"/>
      <c r="G8" s="22"/>
      <c r="H8" s="35"/>
      <c r="I8" s="22"/>
      <c r="J8" s="44"/>
      <c r="K8" s="21"/>
      <c r="L8" s="45"/>
      <c r="M8" s="13"/>
      <c r="N8" s="13"/>
      <c r="O8" s="13"/>
      <c r="P8" s="18"/>
      <c r="Q8" s="22"/>
      <c r="R8" s="22"/>
      <c r="S8" s="35"/>
      <c r="T8" s="22"/>
      <c r="U8" s="22"/>
      <c r="V8" s="46"/>
      <c r="W8" s="21"/>
      <c r="X8" s="22"/>
      <c r="Y8" s="23"/>
      <c r="Z8" s="43"/>
      <c r="AA8" s="22"/>
      <c r="AB8" s="22"/>
      <c r="AC8" s="22"/>
      <c r="AD8" s="35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3"/>
      <c r="E9" s="22"/>
      <c r="F9" s="22"/>
      <c r="G9" s="22"/>
      <c r="H9" s="35"/>
      <c r="I9" s="22"/>
      <c r="J9" s="44"/>
      <c r="K9" s="21"/>
      <c r="L9" s="45"/>
      <c r="M9" s="13"/>
      <c r="N9" s="13"/>
      <c r="O9" s="13"/>
      <c r="P9" s="18"/>
      <c r="Q9" s="22"/>
      <c r="R9" s="22"/>
      <c r="S9" s="35"/>
      <c r="T9" s="22"/>
      <c r="U9" s="22"/>
      <c r="V9" s="46"/>
      <c r="W9" s="21"/>
      <c r="X9" s="22">
        <v>2001</v>
      </c>
      <c r="Y9" s="22" t="s">
        <v>27</v>
      </c>
      <c r="Z9" s="43" t="s">
        <v>17</v>
      </c>
      <c r="AA9" s="22">
        <v>18</v>
      </c>
      <c r="AB9" s="22">
        <v>1</v>
      </c>
      <c r="AC9" s="22">
        <v>5</v>
      </c>
      <c r="AD9" s="22">
        <v>10</v>
      </c>
      <c r="AE9" s="22">
        <v>40</v>
      </c>
      <c r="AF9" s="29">
        <v>0.4395</v>
      </c>
      <c r="AG9" s="18">
        <v>91</v>
      </c>
      <c r="AH9" s="13"/>
      <c r="AI9" s="13"/>
      <c r="AJ9" s="13"/>
      <c r="AK9" s="13"/>
      <c r="AL9" s="18"/>
      <c r="AM9" s="22">
        <v>5</v>
      </c>
      <c r="AN9" s="22">
        <v>0</v>
      </c>
      <c r="AO9" s="22">
        <v>1</v>
      </c>
      <c r="AP9" s="22">
        <v>3</v>
      </c>
      <c r="AQ9" s="22">
        <v>16</v>
      </c>
      <c r="AR9" s="47">
        <v>0.5333</v>
      </c>
      <c r="AS9" s="1">
        <v>30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3"/>
      <c r="E10" s="22"/>
      <c r="F10" s="22"/>
      <c r="G10" s="22"/>
      <c r="H10" s="35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5"/>
      <c r="T10" s="22"/>
      <c r="U10" s="22"/>
      <c r="V10" s="46"/>
      <c r="W10" s="21"/>
      <c r="X10" s="22">
        <v>2002</v>
      </c>
      <c r="Y10" s="22" t="s">
        <v>28</v>
      </c>
      <c r="Z10" s="43" t="s">
        <v>17</v>
      </c>
      <c r="AA10" s="22">
        <v>18</v>
      </c>
      <c r="AB10" s="22">
        <v>1</v>
      </c>
      <c r="AC10" s="22">
        <v>12</v>
      </c>
      <c r="AD10" s="22">
        <v>8</v>
      </c>
      <c r="AE10" s="22">
        <v>44</v>
      </c>
      <c r="AF10" s="29">
        <v>0.39279999999999998</v>
      </c>
      <c r="AG10" s="18">
        <v>112</v>
      </c>
      <c r="AH10" s="13"/>
      <c r="AI10" s="13"/>
      <c r="AJ10" s="13"/>
      <c r="AK10" s="13"/>
      <c r="AL10" s="18"/>
      <c r="AM10" s="22">
        <v>2</v>
      </c>
      <c r="AN10" s="22">
        <v>0</v>
      </c>
      <c r="AO10" s="22">
        <v>4</v>
      </c>
      <c r="AP10" s="22">
        <v>0</v>
      </c>
      <c r="AQ10" s="22">
        <v>10</v>
      </c>
      <c r="AR10" s="47">
        <v>0.71419999999999995</v>
      </c>
      <c r="AS10" s="1">
        <v>14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3"/>
      <c r="E11" s="22"/>
      <c r="F11" s="22"/>
      <c r="G11" s="22"/>
      <c r="H11" s="35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5"/>
      <c r="T11" s="22"/>
      <c r="U11" s="22"/>
      <c r="V11" s="46"/>
      <c r="W11" s="21"/>
      <c r="X11" s="22">
        <v>2003</v>
      </c>
      <c r="Y11" s="22" t="s">
        <v>29</v>
      </c>
      <c r="Z11" s="43" t="s">
        <v>17</v>
      </c>
      <c r="AA11" s="22">
        <v>18</v>
      </c>
      <c r="AB11" s="22">
        <v>2</v>
      </c>
      <c r="AC11" s="22">
        <v>13</v>
      </c>
      <c r="AD11" s="22">
        <v>9</v>
      </c>
      <c r="AE11" s="22">
        <v>53</v>
      </c>
      <c r="AF11" s="29">
        <v>0.49070000000000003</v>
      </c>
      <c r="AG11" s="18">
        <v>108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3"/>
      <c r="E12" s="22"/>
      <c r="F12" s="22"/>
      <c r="G12" s="22"/>
      <c r="H12" s="35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5"/>
      <c r="T12" s="22"/>
      <c r="U12" s="22"/>
      <c r="V12" s="46"/>
      <c r="W12" s="21"/>
      <c r="X12" s="22">
        <v>2004</v>
      </c>
      <c r="Y12" s="22" t="s">
        <v>21</v>
      </c>
      <c r="Z12" s="43" t="s">
        <v>17</v>
      </c>
      <c r="AA12" s="22">
        <v>16</v>
      </c>
      <c r="AB12" s="22">
        <v>1</v>
      </c>
      <c r="AC12" s="22">
        <v>12</v>
      </c>
      <c r="AD12" s="22">
        <v>9</v>
      </c>
      <c r="AE12" s="22">
        <v>34</v>
      </c>
      <c r="AF12" s="29">
        <v>0.5</v>
      </c>
      <c r="AG12" s="18">
        <v>68</v>
      </c>
      <c r="AH12" s="13"/>
      <c r="AI12" s="13"/>
      <c r="AJ12" s="13"/>
      <c r="AK12" s="13"/>
      <c r="AL12" s="18"/>
      <c r="AM12" s="22">
        <v>5</v>
      </c>
      <c r="AN12" s="22">
        <v>0</v>
      </c>
      <c r="AO12" s="22">
        <v>4</v>
      </c>
      <c r="AP12" s="22">
        <v>2</v>
      </c>
      <c r="AQ12" s="22">
        <v>9</v>
      </c>
      <c r="AR12" s="47">
        <v>0.39129999999999998</v>
      </c>
      <c r="AS12" s="1">
        <v>23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2005</v>
      </c>
      <c r="C13" s="23" t="s">
        <v>19</v>
      </c>
      <c r="D13" s="43" t="s">
        <v>17</v>
      </c>
      <c r="E13" s="22">
        <v>22</v>
      </c>
      <c r="F13" s="22">
        <v>3</v>
      </c>
      <c r="G13" s="22">
        <v>26</v>
      </c>
      <c r="H13" s="35">
        <v>7</v>
      </c>
      <c r="I13" s="22">
        <v>45</v>
      </c>
      <c r="J13" s="44">
        <v>0.45500000000000002</v>
      </c>
      <c r="K13" s="21">
        <v>99</v>
      </c>
      <c r="L13" s="45"/>
      <c r="M13" s="13"/>
      <c r="N13" s="13"/>
      <c r="O13" s="13"/>
      <c r="P13" s="18"/>
      <c r="Q13" s="22">
        <v>1</v>
      </c>
      <c r="R13" s="22">
        <v>0</v>
      </c>
      <c r="S13" s="35">
        <v>0</v>
      </c>
      <c r="T13" s="22">
        <v>0</v>
      </c>
      <c r="U13" s="22">
        <v>1</v>
      </c>
      <c r="V13" s="46">
        <v>0.33300000000000002</v>
      </c>
      <c r="W13" s="21">
        <v>3</v>
      </c>
      <c r="X13" s="22"/>
      <c r="Y13" s="23"/>
      <c r="Z13" s="43"/>
      <c r="AA13" s="22"/>
      <c r="AB13" s="22"/>
      <c r="AC13" s="22"/>
      <c r="AD13" s="35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2006</v>
      </c>
      <c r="C14" s="23" t="s">
        <v>23</v>
      </c>
      <c r="D14" s="43" t="s">
        <v>24</v>
      </c>
      <c r="E14" s="22">
        <v>22</v>
      </c>
      <c r="F14" s="22">
        <v>1</v>
      </c>
      <c r="G14" s="22">
        <v>20</v>
      </c>
      <c r="H14" s="35">
        <v>1</v>
      </c>
      <c r="I14" s="22">
        <v>33</v>
      </c>
      <c r="J14" s="44">
        <v>0.28448275862068967</v>
      </c>
      <c r="K14" s="21">
        <v>116</v>
      </c>
      <c r="L14" s="45"/>
      <c r="M14" s="13"/>
      <c r="N14" s="13"/>
      <c r="O14" s="13"/>
      <c r="P14" s="18"/>
      <c r="Q14" s="22">
        <v>4</v>
      </c>
      <c r="R14" s="22">
        <v>0</v>
      </c>
      <c r="S14" s="35">
        <v>4</v>
      </c>
      <c r="T14" s="22">
        <v>0</v>
      </c>
      <c r="U14" s="22">
        <v>7</v>
      </c>
      <c r="V14" s="46">
        <v>0.38900000000000001</v>
      </c>
      <c r="W14" s="21">
        <v>18</v>
      </c>
      <c r="X14" s="22"/>
      <c r="Y14" s="23"/>
      <c r="Z14" s="43"/>
      <c r="AA14" s="22"/>
      <c r="AB14" s="22"/>
      <c r="AC14" s="22"/>
      <c r="AD14" s="35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2007</v>
      </c>
      <c r="C15" s="23"/>
      <c r="D15" s="43" t="s">
        <v>17</v>
      </c>
      <c r="E15" s="22"/>
      <c r="F15" s="22"/>
      <c r="G15" s="22"/>
      <c r="H15" s="35"/>
      <c r="I15" s="22"/>
      <c r="J15" s="44"/>
      <c r="K15" s="21"/>
      <c r="L15" s="45"/>
      <c r="M15" s="13"/>
      <c r="N15" s="13"/>
      <c r="O15" s="13"/>
      <c r="P15" s="18"/>
      <c r="Q15" s="22">
        <v>2</v>
      </c>
      <c r="R15" s="22">
        <v>0</v>
      </c>
      <c r="S15" s="35">
        <v>3</v>
      </c>
      <c r="T15" s="22">
        <v>0</v>
      </c>
      <c r="U15" s="22">
        <v>8</v>
      </c>
      <c r="V15" s="46">
        <v>0.53300000000000003</v>
      </c>
      <c r="W15" s="21">
        <v>15</v>
      </c>
      <c r="X15" s="22">
        <v>2007</v>
      </c>
      <c r="Y15" s="23" t="s">
        <v>21</v>
      </c>
      <c r="Z15" s="43" t="s">
        <v>17</v>
      </c>
      <c r="AA15" s="22">
        <v>15</v>
      </c>
      <c r="AB15" s="22">
        <v>7</v>
      </c>
      <c r="AC15" s="22">
        <v>50</v>
      </c>
      <c r="AD15" s="35">
        <v>17</v>
      </c>
      <c r="AE15" s="22">
        <v>79</v>
      </c>
      <c r="AF15" s="44">
        <v>0.56420000000000003</v>
      </c>
      <c r="AG15" s="21">
        <v>140</v>
      </c>
      <c r="AH15" s="13" t="s">
        <v>26</v>
      </c>
      <c r="AI15" s="13"/>
      <c r="AJ15" s="13" t="s">
        <v>28</v>
      </c>
      <c r="AK15" s="13"/>
      <c r="AL15" s="18"/>
      <c r="AM15" s="22">
        <v>6</v>
      </c>
      <c r="AN15" s="22">
        <v>0</v>
      </c>
      <c r="AO15" s="22">
        <v>11</v>
      </c>
      <c r="AP15" s="22">
        <v>2</v>
      </c>
      <c r="AQ15" s="22">
        <v>15</v>
      </c>
      <c r="AR15" s="47">
        <v>0.44109999999999999</v>
      </c>
      <c r="AS15" s="1">
        <v>34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2008</v>
      </c>
      <c r="C16" s="23" t="s">
        <v>22</v>
      </c>
      <c r="D16" s="43" t="s">
        <v>17</v>
      </c>
      <c r="E16" s="22">
        <v>21</v>
      </c>
      <c r="F16" s="22">
        <v>0</v>
      </c>
      <c r="G16" s="22">
        <v>13</v>
      </c>
      <c r="H16" s="35">
        <v>1</v>
      </c>
      <c r="I16" s="22">
        <v>23</v>
      </c>
      <c r="J16" s="44">
        <v>0.245</v>
      </c>
      <c r="K16" s="21">
        <v>94</v>
      </c>
      <c r="L16" s="45"/>
      <c r="M16" s="13"/>
      <c r="N16" s="13"/>
      <c r="O16" s="13"/>
      <c r="P16" s="18"/>
      <c r="Q16" s="22"/>
      <c r="R16" s="22"/>
      <c r="S16" s="35"/>
      <c r="T16" s="22"/>
      <c r="U16" s="22"/>
      <c r="V16" s="46"/>
      <c r="W16" s="21"/>
      <c r="X16" s="22"/>
      <c r="Y16" s="23"/>
      <c r="Z16" s="43"/>
      <c r="AA16" s="22"/>
      <c r="AB16" s="22"/>
      <c r="AC16" s="22"/>
      <c r="AD16" s="35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>
        <v>2009</v>
      </c>
      <c r="C17" s="23" t="s">
        <v>20</v>
      </c>
      <c r="D17" s="43" t="s">
        <v>17</v>
      </c>
      <c r="E17" s="22">
        <v>9</v>
      </c>
      <c r="F17" s="22">
        <v>1</v>
      </c>
      <c r="G17" s="22">
        <v>6</v>
      </c>
      <c r="H17" s="35">
        <v>1</v>
      </c>
      <c r="I17" s="22">
        <v>17</v>
      </c>
      <c r="J17" s="44">
        <v>0.35399999999999998</v>
      </c>
      <c r="K17" s="21">
        <v>48</v>
      </c>
      <c r="L17" s="45"/>
      <c r="M17" s="13"/>
      <c r="N17" s="13"/>
      <c r="O17" s="13"/>
      <c r="P17" s="18"/>
      <c r="Q17" s="22"/>
      <c r="R17" s="22"/>
      <c r="S17" s="35"/>
      <c r="T17" s="22"/>
      <c r="U17" s="22"/>
      <c r="V17" s="46"/>
      <c r="W17" s="21"/>
      <c r="X17" s="22">
        <v>2009</v>
      </c>
      <c r="Y17" s="23" t="s">
        <v>26</v>
      </c>
      <c r="Z17" s="43" t="s">
        <v>30</v>
      </c>
      <c r="AA17" s="22">
        <v>3</v>
      </c>
      <c r="AB17" s="22">
        <v>0</v>
      </c>
      <c r="AC17" s="22">
        <v>4</v>
      </c>
      <c r="AD17" s="35">
        <v>2</v>
      </c>
      <c r="AE17" s="22">
        <v>6</v>
      </c>
      <c r="AF17" s="44">
        <v>0.31569999999999998</v>
      </c>
      <c r="AG17" s="21">
        <v>19</v>
      </c>
      <c r="AH17" s="13"/>
      <c r="AI17" s="13"/>
      <c r="AJ17" s="13"/>
      <c r="AK17" s="13"/>
      <c r="AL17" s="18"/>
      <c r="AM17" s="22">
        <v>1</v>
      </c>
      <c r="AN17" s="22">
        <v>0</v>
      </c>
      <c r="AO17" s="22">
        <v>0</v>
      </c>
      <c r="AP17" s="22">
        <v>1</v>
      </c>
      <c r="AQ17" s="22">
        <v>1</v>
      </c>
      <c r="AR17" s="47">
        <v>0.125</v>
      </c>
      <c r="AS17" s="1">
        <v>8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23"/>
      <c r="D18" s="43"/>
      <c r="E18" s="22"/>
      <c r="F18" s="22"/>
      <c r="G18" s="22"/>
      <c r="H18" s="35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5"/>
      <c r="T18" s="22"/>
      <c r="U18" s="22"/>
      <c r="V18" s="46"/>
      <c r="W18" s="21"/>
      <c r="X18" s="22"/>
      <c r="Y18" s="23"/>
      <c r="Z18" s="43"/>
      <c r="AA18" s="22"/>
      <c r="AB18" s="22"/>
      <c r="AC18" s="22"/>
      <c r="AD18" s="35"/>
      <c r="AE18" s="22"/>
      <c r="AF18" s="44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23"/>
      <c r="D19" s="43"/>
      <c r="E19" s="22"/>
      <c r="F19" s="22"/>
      <c r="G19" s="22"/>
      <c r="H19" s="35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5"/>
      <c r="T19" s="22"/>
      <c r="U19" s="22"/>
      <c r="V19" s="46"/>
      <c r="W19" s="21"/>
      <c r="X19" s="22">
        <v>2011</v>
      </c>
      <c r="Y19" s="23" t="s">
        <v>27</v>
      </c>
      <c r="Z19" s="43" t="s">
        <v>17</v>
      </c>
      <c r="AA19" s="22">
        <v>18</v>
      </c>
      <c r="AB19" s="22">
        <v>2</v>
      </c>
      <c r="AC19" s="22">
        <v>23</v>
      </c>
      <c r="AD19" s="35">
        <v>11</v>
      </c>
      <c r="AE19" s="22">
        <v>59</v>
      </c>
      <c r="AF19" s="44">
        <v>0.4758</v>
      </c>
      <c r="AG19" s="21">
        <v>124</v>
      </c>
      <c r="AH19" s="13"/>
      <c r="AI19" s="13"/>
      <c r="AJ19" s="13"/>
      <c r="AK19" s="13"/>
      <c r="AL19" s="18"/>
      <c r="AM19" s="22">
        <v>6</v>
      </c>
      <c r="AN19" s="22">
        <v>0</v>
      </c>
      <c r="AO19" s="22">
        <v>4</v>
      </c>
      <c r="AP19" s="22">
        <v>2</v>
      </c>
      <c r="AQ19" s="22">
        <v>23</v>
      </c>
      <c r="AR19" s="47">
        <v>0.63880000000000003</v>
      </c>
      <c r="AS19" s="1">
        <v>36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23"/>
      <c r="D20" s="43"/>
      <c r="E20" s="22"/>
      <c r="F20" s="22"/>
      <c r="G20" s="22"/>
      <c r="H20" s="35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5"/>
      <c r="T20" s="22"/>
      <c r="U20" s="22"/>
      <c r="V20" s="46"/>
      <c r="W20" s="21"/>
      <c r="X20" s="22"/>
      <c r="Y20" s="23"/>
      <c r="Z20" s="43"/>
      <c r="AA20" s="22"/>
      <c r="AB20" s="22"/>
      <c r="AC20" s="22"/>
      <c r="AD20" s="35"/>
      <c r="AE20" s="22"/>
      <c r="AF20" s="44"/>
      <c r="AG20" s="21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23"/>
      <c r="D21" s="43"/>
      <c r="E21" s="22"/>
      <c r="F21" s="22"/>
      <c r="G21" s="22"/>
      <c r="H21" s="35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5"/>
      <c r="T21" s="22"/>
      <c r="U21" s="22"/>
      <c r="V21" s="46"/>
      <c r="W21" s="21"/>
      <c r="X21" s="22">
        <v>2013</v>
      </c>
      <c r="Y21" s="23" t="s">
        <v>27</v>
      </c>
      <c r="Z21" s="43" t="s">
        <v>17</v>
      </c>
      <c r="AA21" s="22">
        <v>16</v>
      </c>
      <c r="AB21" s="22">
        <v>0</v>
      </c>
      <c r="AC21" s="22">
        <v>24</v>
      </c>
      <c r="AD21" s="35">
        <v>7</v>
      </c>
      <c r="AE21" s="22">
        <v>54</v>
      </c>
      <c r="AF21" s="44">
        <v>0.50939999999999996</v>
      </c>
      <c r="AG21" s="21">
        <v>106</v>
      </c>
      <c r="AH21" s="13"/>
      <c r="AI21" s="13"/>
      <c r="AJ21" s="13"/>
      <c r="AK21" s="13"/>
      <c r="AL21" s="18"/>
      <c r="AM21" s="22">
        <v>4</v>
      </c>
      <c r="AN21" s="22">
        <v>0</v>
      </c>
      <c r="AO21" s="22">
        <v>1</v>
      </c>
      <c r="AP21" s="22">
        <v>2</v>
      </c>
      <c r="AQ21" s="22">
        <v>10</v>
      </c>
      <c r="AR21" s="47">
        <v>0.52629999999999999</v>
      </c>
      <c r="AS21" s="1">
        <v>19</v>
      </c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23"/>
      <c r="D22" s="43"/>
      <c r="E22" s="22"/>
      <c r="F22" s="22"/>
      <c r="G22" s="22"/>
      <c r="H22" s="35"/>
      <c r="I22" s="22"/>
      <c r="J22" s="44"/>
      <c r="K22" s="21"/>
      <c r="L22" s="45"/>
      <c r="M22" s="13"/>
      <c r="N22" s="13"/>
      <c r="O22" s="13"/>
      <c r="P22" s="18"/>
      <c r="Q22" s="22"/>
      <c r="R22" s="22"/>
      <c r="S22" s="35"/>
      <c r="T22" s="22"/>
      <c r="U22" s="22"/>
      <c r="V22" s="46"/>
      <c r="W22" s="21"/>
      <c r="X22" s="22"/>
      <c r="Y22" s="23"/>
      <c r="Z22" s="43"/>
      <c r="AA22" s="22"/>
      <c r="AB22" s="22"/>
      <c r="AC22" s="22"/>
      <c r="AD22" s="35"/>
      <c r="AE22" s="22"/>
      <c r="AF22" s="44"/>
      <c r="AG22" s="21"/>
      <c r="AH22" s="13"/>
      <c r="AI22" s="13"/>
      <c r="AJ22" s="13"/>
      <c r="AK22" s="13"/>
      <c r="AL22" s="18"/>
      <c r="AM22" s="22"/>
      <c r="AN22" s="22"/>
      <c r="AO22" s="22"/>
      <c r="AP22" s="22"/>
      <c r="AQ22" s="22"/>
      <c r="AR22" s="47"/>
      <c r="AS22" s="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2"/>
      <c r="C23" s="23"/>
      <c r="D23" s="43"/>
      <c r="E23" s="22"/>
      <c r="F23" s="22"/>
      <c r="G23" s="22"/>
      <c r="H23" s="35"/>
      <c r="I23" s="22"/>
      <c r="J23" s="44"/>
      <c r="K23" s="21"/>
      <c r="L23" s="45"/>
      <c r="M23" s="13"/>
      <c r="N23" s="13"/>
      <c r="O23" s="13"/>
      <c r="P23" s="18"/>
      <c r="Q23" s="22"/>
      <c r="R23" s="22"/>
      <c r="S23" s="35"/>
      <c r="T23" s="22"/>
      <c r="U23" s="22"/>
      <c r="V23" s="46"/>
      <c r="W23" s="21"/>
      <c r="X23" s="22">
        <v>2018</v>
      </c>
      <c r="Y23" s="23" t="s">
        <v>26</v>
      </c>
      <c r="Z23" s="43" t="s">
        <v>43</v>
      </c>
      <c r="AA23" s="22">
        <v>13</v>
      </c>
      <c r="AB23" s="22">
        <v>2</v>
      </c>
      <c r="AC23" s="22">
        <v>24</v>
      </c>
      <c r="AD23" s="35">
        <v>3</v>
      </c>
      <c r="AE23" s="22">
        <v>37</v>
      </c>
      <c r="AF23" s="44">
        <v>0.46250000000000002</v>
      </c>
      <c r="AG23" s="21">
        <v>80</v>
      </c>
      <c r="AH23" s="13" t="s">
        <v>22</v>
      </c>
      <c r="AI23" s="13"/>
      <c r="AJ23" s="13"/>
      <c r="AK23" s="13"/>
      <c r="AL23" s="18"/>
      <c r="AM23" s="22">
        <v>2</v>
      </c>
      <c r="AN23" s="22">
        <v>0</v>
      </c>
      <c r="AO23" s="22">
        <v>2</v>
      </c>
      <c r="AP23" s="22">
        <v>0</v>
      </c>
      <c r="AQ23" s="22">
        <v>2</v>
      </c>
      <c r="AR23" s="47">
        <v>0.28570000000000001</v>
      </c>
      <c r="AS23" s="1">
        <v>7</v>
      </c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2"/>
      <c r="C24" s="23"/>
      <c r="D24" s="43"/>
      <c r="E24" s="22"/>
      <c r="F24" s="22"/>
      <c r="G24" s="22"/>
      <c r="H24" s="35"/>
      <c r="I24" s="22"/>
      <c r="J24" s="44"/>
      <c r="K24" s="21"/>
      <c r="L24" s="45"/>
      <c r="M24" s="13"/>
      <c r="N24" s="13"/>
      <c r="O24" s="13"/>
      <c r="P24" s="18"/>
      <c r="Q24" s="22"/>
      <c r="R24" s="22"/>
      <c r="S24" s="35"/>
      <c r="T24" s="22"/>
      <c r="U24" s="22"/>
      <c r="V24" s="46"/>
      <c r="W24" s="21"/>
      <c r="X24" s="22">
        <v>2019</v>
      </c>
      <c r="Y24" s="22" t="s">
        <v>44</v>
      </c>
      <c r="Z24" s="43" t="s">
        <v>45</v>
      </c>
      <c r="AA24" s="22">
        <v>11</v>
      </c>
      <c r="AB24" s="22">
        <v>0</v>
      </c>
      <c r="AC24" s="22">
        <v>9</v>
      </c>
      <c r="AD24" s="22">
        <v>0</v>
      </c>
      <c r="AE24" s="22">
        <v>15</v>
      </c>
      <c r="AF24" s="29">
        <v>0.30609999999999998</v>
      </c>
      <c r="AG24" s="21">
        <v>49</v>
      </c>
      <c r="AH24" s="13"/>
      <c r="AI24" s="13"/>
      <c r="AJ24" s="13"/>
      <c r="AK24" s="13"/>
      <c r="AL24" s="18"/>
      <c r="AM24" s="22"/>
      <c r="AN24" s="22"/>
      <c r="AO24" s="22"/>
      <c r="AP24" s="22"/>
      <c r="AQ24" s="22"/>
      <c r="AR24" s="47"/>
      <c r="AS24" s="1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48" t="s">
        <v>38</v>
      </c>
      <c r="C25" s="49"/>
      <c r="D25" s="50"/>
      <c r="E25" s="51">
        <f>SUM(E4:E24)</f>
        <v>83</v>
      </c>
      <c r="F25" s="51">
        <f>SUM(F4:F24)</f>
        <v>5</v>
      </c>
      <c r="G25" s="51">
        <f>SUM(G4:G24)</f>
        <v>66</v>
      </c>
      <c r="H25" s="51">
        <f>SUM(H4:H24)</f>
        <v>10</v>
      </c>
      <c r="I25" s="51">
        <f>SUM(I4:I24)</f>
        <v>129</v>
      </c>
      <c r="J25" s="52">
        <f>PRODUCT(I25/K25)</f>
        <v>0.33076923076923076</v>
      </c>
      <c r="K25" s="36">
        <f>SUM(K4:K24)</f>
        <v>390</v>
      </c>
      <c r="L25" s="17"/>
      <c r="M25" s="15"/>
      <c r="N25" s="53"/>
      <c r="O25" s="54"/>
      <c r="P25" s="18"/>
      <c r="Q25" s="51">
        <f>SUM(Q4:Q24)</f>
        <v>7</v>
      </c>
      <c r="R25" s="51">
        <f>SUM(R4:R24)</f>
        <v>0</v>
      </c>
      <c r="S25" s="51">
        <f>SUM(S4:S24)</f>
        <v>7</v>
      </c>
      <c r="T25" s="51">
        <f>SUM(T4:T24)</f>
        <v>0</v>
      </c>
      <c r="U25" s="51">
        <f>SUM(U4:U24)</f>
        <v>16</v>
      </c>
      <c r="V25" s="52">
        <f>PRODUCT(U25/W25)</f>
        <v>0.44444444444444442</v>
      </c>
      <c r="W25" s="36">
        <f>SUM(W4:W24)</f>
        <v>36</v>
      </c>
      <c r="X25" s="11" t="s">
        <v>38</v>
      </c>
      <c r="Y25" s="12"/>
      <c r="Z25" s="10"/>
      <c r="AA25" s="51">
        <f>SUM(AA4:AA24)</f>
        <v>146</v>
      </c>
      <c r="AB25" s="51">
        <f>SUM(AB4:AB24)</f>
        <v>16</v>
      </c>
      <c r="AC25" s="51">
        <f>SUM(AC4:AC24)</f>
        <v>176</v>
      </c>
      <c r="AD25" s="51">
        <f>SUM(AD4:AD24)</f>
        <v>76</v>
      </c>
      <c r="AE25" s="51">
        <f>SUM(AE4:AE24)</f>
        <v>421</v>
      </c>
      <c r="AF25" s="52">
        <f>PRODUCT(AE25/AG25)</f>
        <v>0.46934225195094759</v>
      </c>
      <c r="AG25" s="36">
        <f>SUM(AG4:AG24)</f>
        <v>897</v>
      </c>
      <c r="AH25" s="17"/>
      <c r="AI25" s="15"/>
      <c r="AJ25" s="53"/>
      <c r="AK25" s="54"/>
      <c r="AL25" s="18"/>
      <c r="AM25" s="51">
        <f>SUM(AM4:AM24)</f>
        <v>31</v>
      </c>
      <c r="AN25" s="51">
        <f>SUM(AN4:AN24)</f>
        <v>0</v>
      </c>
      <c r="AO25" s="51">
        <f>SUM(AO4:AO24)</f>
        <v>27</v>
      </c>
      <c r="AP25" s="51">
        <f>SUM(AP4:AP24)</f>
        <v>12</v>
      </c>
      <c r="AQ25" s="51">
        <f>SUM(AQ4:AQ24)</f>
        <v>86</v>
      </c>
      <c r="AR25" s="52">
        <f>PRODUCT(AQ25/AS25)</f>
        <v>0.50292397660818711</v>
      </c>
      <c r="AS25" s="42">
        <f>SUM(AS4:AS24)</f>
        <v>171</v>
      </c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5"/>
      <c r="K26" s="21"/>
      <c r="L26" s="18"/>
      <c r="M26" s="18"/>
      <c r="N26" s="18"/>
      <c r="O26" s="18"/>
      <c r="P26" s="24"/>
      <c r="Q26" s="24"/>
      <c r="R26" s="26"/>
      <c r="S26" s="24"/>
      <c r="T26" s="24"/>
      <c r="U26" s="18"/>
      <c r="V26" s="18"/>
      <c r="W26" s="21"/>
      <c r="X26" s="24"/>
      <c r="Y26" s="24"/>
      <c r="Z26" s="24"/>
      <c r="AA26" s="24"/>
      <c r="AB26" s="24"/>
      <c r="AC26" s="24"/>
      <c r="AD26" s="24"/>
      <c r="AE26" s="24"/>
      <c r="AF26" s="25"/>
      <c r="AG26" s="21"/>
      <c r="AH26" s="18"/>
      <c r="AI26" s="18"/>
      <c r="AJ26" s="18"/>
      <c r="AK26" s="18"/>
      <c r="AL26" s="24"/>
      <c r="AM26" s="24"/>
      <c r="AN26" s="26"/>
      <c r="AO26" s="24"/>
      <c r="AP26" s="24"/>
      <c r="AQ26" s="18"/>
      <c r="AR26" s="18"/>
      <c r="AS26" s="21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55" t="s">
        <v>39</v>
      </c>
      <c r="C27" s="56"/>
      <c r="D27" s="57"/>
      <c r="E27" s="10" t="s">
        <v>2</v>
      </c>
      <c r="F27" s="13" t="s">
        <v>6</v>
      </c>
      <c r="G27" s="10" t="s">
        <v>4</v>
      </c>
      <c r="H27" s="13" t="s">
        <v>5</v>
      </c>
      <c r="I27" s="13" t="s">
        <v>8</v>
      </c>
      <c r="J27" s="13" t="s">
        <v>9</v>
      </c>
      <c r="K27" s="18"/>
      <c r="L27" s="13" t="s">
        <v>10</v>
      </c>
      <c r="M27" s="13" t="s">
        <v>11</v>
      </c>
      <c r="N27" s="13" t="s">
        <v>40</v>
      </c>
      <c r="O27" s="13" t="s">
        <v>41</v>
      </c>
      <c r="Q27" s="26"/>
      <c r="R27" s="26" t="s">
        <v>12</v>
      </c>
      <c r="S27" s="26"/>
      <c r="T27" s="24" t="s">
        <v>32</v>
      </c>
      <c r="U27" s="18"/>
      <c r="V27" s="21"/>
      <c r="W27" s="21"/>
      <c r="X27" s="58"/>
      <c r="Y27" s="58"/>
      <c r="Z27" s="58"/>
      <c r="AA27" s="58"/>
      <c r="AB27" s="58"/>
      <c r="AC27" s="26"/>
      <c r="AD27" s="26"/>
      <c r="AE27" s="26"/>
      <c r="AF27" s="24"/>
      <c r="AG27" s="24"/>
      <c r="AH27" s="24"/>
      <c r="AI27" s="24"/>
      <c r="AJ27" s="24"/>
      <c r="AK27" s="24"/>
      <c r="AM27" s="21"/>
      <c r="AN27" s="58"/>
      <c r="AO27" s="58"/>
      <c r="AP27" s="58"/>
      <c r="AQ27" s="58"/>
      <c r="AR27" s="58"/>
      <c r="AS27" s="58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27" t="s">
        <v>42</v>
      </c>
      <c r="C28" s="7"/>
      <c r="D28" s="28"/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60">
        <v>0</v>
      </c>
      <c r="K28" s="24">
        <v>0</v>
      </c>
      <c r="L28" s="61">
        <v>0</v>
      </c>
      <c r="M28" s="61">
        <v>0</v>
      </c>
      <c r="N28" s="61">
        <v>0</v>
      </c>
      <c r="O28" s="61">
        <v>0</v>
      </c>
      <c r="Q28" s="26"/>
      <c r="R28" s="26"/>
      <c r="S28" s="26"/>
      <c r="T28" s="24" t="s">
        <v>14</v>
      </c>
      <c r="U28" s="24"/>
      <c r="V28" s="24"/>
      <c r="W28" s="24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6"/>
      <c r="AO28" s="26"/>
      <c r="AP28" s="26"/>
      <c r="AQ28" s="26"/>
      <c r="AR28" s="26"/>
      <c r="AS28" s="26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62" t="s">
        <v>13</v>
      </c>
      <c r="C29" s="63"/>
      <c r="D29" s="64"/>
      <c r="E29" s="59">
        <f>PRODUCT(E25+Q25)</f>
        <v>90</v>
      </c>
      <c r="F29" s="59">
        <f>PRODUCT(F25+R25)</f>
        <v>5</v>
      </c>
      <c r="G29" s="59">
        <f>PRODUCT(G25+S25)</f>
        <v>73</v>
      </c>
      <c r="H29" s="59">
        <f>PRODUCT(H25+T25)</f>
        <v>10</v>
      </c>
      <c r="I29" s="59">
        <f>PRODUCT(I25+U25)</f>
        <v>145</v>
      </c>
      <c r="J29" s="60">
        <f>PRODUCT(I29/K29)</f>
        <v>0.34037558685446012</v>
      </c>
      <c r="K29" s="24">
        <f>PRODUCT(K25+W25)</f>
        <v>426</v>
      </c>
      <c r="L29" s="61">
        <f>PRODUCT((F29+G29)/E29)</f>
        <v>0.8666666666666667</v>
      </c>
      <c r="M29" s="61">
        <f>PRODUCT(H29/E29)</f>
        <v>0.1111111111111111</v>
      </c>
      <c r="N29" s="61">
        <f>PRODUCT((F29+G29+H29)/E29)</f>
        <v>0.97777777777777775</v>
      </c>
      <c r="O29" s="61">
        <f>PRODUCT(I29/E29)</f>
        <v>1.6111111111111112</v>
      </c>
      <c r="Q29" s="26"/>
      <c r="R29" s="26"/>
      <c r="S29" s="26"/>
      <c r="T29" s="24" t="s">
        <v>15</v>
      </c>
      <c r="U29" s="24"/>
      <c r="V29" s="24"/>
      <c r="W29" s="24"/>
      <c r="X29" s="24"/>
      <c r="Y29" s="24"/>
      <c r="Z29" s="24"/>
      <c r="AA29" s="24"/>
      <c r="AB29" s="24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x14ac:dyDescent="0.25">
      <c r="A30" s="24"/>
      <c r="B30" s="20" t="s">
        <v>35</v>
      </c>
      <c r="C30" s="19"/>
      <c r="D30" s="30"/>
      <c r="E30" s="59">
        <f>PRODUCT(AA25+AM25)</f>
        <v>177</v>
      </c>
      <c r="F30" s="59">
        <f>PRODUCT(AB25+AN25)</f>
        <v>16</v>
      </c>
      <c r="G30" s="59">
        <f>PRODUCT(AC25+AO25)</f>
        <v>203</v>
      </c>
      <c r="H30" s="59">
        <f>PRODUCT(AD25+AP25)</f>
        <v>88</v>
      </c>
      <c r="I30" s="59">
        <f>PRODUCT(AE25+AQ25)</f>
        <v>507</v>
      </c>
      <c r="J30" s="60">
        <f>PRODUCT(I30/K30)</f>
        <v>0.4747191011235955</v>
      </c>
      <c r="K30" s="18">
        <f>PRODUCT(AG25+AS25)</f>
        <v>1068</v>
      </c>
      <c r="L30" s="61">
        <f>PRODUCT((F30+G30)/E30)</f>
        <v>1.2372881355932204</v>
      </c>
      <c r="M30" s="61">
        <f>PRODUCT(H30/E30)</f>
        <v>0.49717514124293788</v>
      </c>
      <c r="N30" s="61">
        <f>PRODUCT((F30+G30+H30)/E30)</f>
        <v>1.7344632768361581</v>
      </c>
      <c r="O30" s="61">
        <f>PRODUCT(I30/E30)</f>
        <v>2.8644067796610169</v>
      </c>
      <c r="Q30" s="26"/>
      <c r="R30" s="26"/>
      <c r="S30" s="24"/>
      <c r="T30" s="68" t="s">
        <v>46</v>
      </c>
      <c r="U30" s="18"/>
      <c r="V30" s="18"/>
      <c r="W30" s="24"/>
      <c r="X30" s="24"/>
      <c r="Y30" s="24"/>
      <c r="Z30" s="24"/>
      <c r="AA30" s="24"/>
      <c r="AB30" s="24"/>
      <c r="AC30" s="26"/>
      <c r="AD30" s="26"/>
      <c r="AE30" s="26"/>
      <c r="AF30" s="26"/>
      <c r="AG30" s="26"/>
      <c r="AH30" s="26"/>
      <c r="AI30" s="26"/>
      <c r="AJ30" s="26"/>
      <c r="AK30" s="24"/>
      <c r="AL30" s="18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x14ac:dyDescent="0.25">
      <c r="A31" s="24"/>
      <c r="B31" s="65" t="s">
        <v>38</v>
      </c>
      <c r="C31" s="66"/>
      <c r="D31" s="67"/>
      <c r="E31" s="59">
        <f>SUM(E28:E30)</f>
        <v>267</v>
      </c>
      <c r="F31" s="59">
        <f t="shared" ref="F31:I31" si="0">SUM(F28:F30)</f>
        <v>21</v>
      </c>
      <c r="G31" s="59">
        <f t="shared" si="0"/>
        <v>276</v>
      </c>
      <c r="H31" s="59">
        <f t="shared" si="0"/>
        <v>98</v>
      </c>
      <c r="I31" s="59">
        <f t="shared" si="0"/>
        <v>652</v>
      </c>
      <c r="J31" s="60">
        <f>PRODUCT(I31/K31)</f>
        <v>0.43641231593038821</v>
      </c>
      <c r="K31" s="24">
        <f>SUM(K28:K30)</f>
        <v>1494</v>
      </c>
      <c r="L31" s="61">
        <f>PRODUCT((F31+G31)/E31)</f>
        <v>1.1123595505617978</v>
      </c>
      <c r="M31" s="61">
        <f>PRODUCT(H31/E31)</f>
        <v>0.36704119850187267</v>
      </c>
      <c r="N31" s="61">
        <f>PRODUCT((F31+G31+H31)/E31)</f>
        <v>1.4794007490636705</v>
      </c>
      <c r="O31" s="61">
        <f>PRODUCT(I31/E31)</f>
        <v>2.4419475655430714</v>
      </c>
      <c r="Q31" s="18"/>
      <c r="R31" s="18"/>
      <c r="S31" s="1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18"/>
      <c r="F32" s="18"/>
      <c r="G32" s="18"/>
      <c r="H32" s="18"/>
      <c r="I32" s="18"/>
      <c r="J32" s="24"/>
      <c r="K32" s="24"/>
      <c r="L32" s="18"/>
      <c r="M32" s="18"/>
      <c r="N32" s="18"/>
      <c r="O32" s="18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6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6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6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6"/>
      <c r="AG57" s="26"/>
      <c r="AH57" s="26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6"/>
      <c r="AG58" s="26"/>
      <c r="AH58" s="26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6"/>
      <c r="AG59" s="26"/>
      <c r="AH59" s="26"/>
      <c r="AI59" s="26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6"/>
      <c r="AG60" s="26"/>
      <c r="AH60" s="26"/>
      <c r="AI60" s="26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6"/>
      <c r="AG61" s="26"/>
      <c r="AH61" s="26"/>
      <c r="AI61" s="26"/>
      <c r="AJ61" s="26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6"/>
      <c r="AG62" s="26"/>
      <c r="AH62" s="26"/>
      <c r="AI62" s="26"/>
      <c r="AJ62" s="26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6"/>
      <c r="AG63" s="26"/>
      <c r="AH63" s="26"/>
      <c r="AI63" s="26"/>
      <c r="AJ63" s="26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6"/>
      <c r="AG64" s="26"/>
      <c r="AH64" s="26"/>
      <c r="AI64" s="26"/>
      <c r="AJ64" s="26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6"/>
      <c r="AG65" s="26"/>
      <c r="AH65" s="26"/>
      <c r="AI65" s="26"/>
      <c r="AJ65" s="26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6"/>
      <c r="AG66" s="26"/>
      <c r="AH66" s="26"/>
      <c r="AI66" s="26"/>
      <c r="AJ66" s="26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6"/>
      <c r="AG67" s="26"/>
      <c r="AH67" s="26"/>
      <c r="AI67" s="26"/>
      <c r="AJ67" s="26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6"/>
      <c r="AG68" s="26"/>
      <c r="AH68" s="26"/>
      <c r="AI68" s="26"/>
      <c r="AJ68" s="26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6"/>
      <c r="AG69" s="26"/>
      <c r="AH69" s="26"/>
      <c r="AI69" s="26"/>
      <c r="AJ69" s="26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6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6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6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J91" s="24"/>
      <c r="K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6"/>
      <c r="AG91" s="26"/>
      <c r="AH91" s="26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J92" s="24"/>
      <c r="K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6"/>
      <c r="AG92" s="26"/>
      <c r="AH92" s="26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6"/>
      <c r="AG93" s="26"/>
      <c r="AH93" s="26"/>
      <c r="AI93" s="26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6"/>
      <c r="AG94" s="26"/>
      <c r="AH94" s="26"/>
      <c r="AI94" s="26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6"/>
      <c r="AG95" s="26"/>
      <c r="AH95" s="26"/>
      <c r="AI95" s="26"/>
      <c r="AJ95" s="26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6"/>
      <c r="AG96" s="26"/>
      <c r="AH96" s="26"/>
      <c r="AI96" s="26"/>
      <c r="AJ96" s="26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6"/>
      <c r="AG97" s="26"/>
      <c r="AH97" s="26"/>
      <c r="AI97" s="26"/>
      <c r="AJ97" s="26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6"/>
      <c r="AG98" s="26"/>
      <c r="AH98" s="26"/>
      <c r="AI98" s="26"/>
      <c r="AJ98" s="26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6"/>
      <c r="AG99" s="26"/>
      <c r="AH99" s="26"/>
      <c r="AI99" s="26"/>
      <c r="AJ99" s="26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6"/>
      <c r="AG100" s="26"/>
      <c r="AH100" s="26"/>
      <c r="AI100" s="26"/>
      <c r="AJ100" s="26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6"/>
      <c r="AG101" s="26"/>
      <c r="AH101" s="26"/>
      <c r="AI101" s="26"/>
      <c r="AJ101" s="26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6"/>
      <c r="AG102" s="26"/>
      <c r="AH102" s="26"/>
      <c r="AI102" s="26"/>
      <c r="AJ102" s="26"/>
      <c r="AK102" s="24"/>
      <c r="AL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6"/>
      <c r="AG103" s="26"/>
      <c r="AH103" s="26"/>
      <c r="AI103" s="26"/>
      <c r="AJ103" s="26"/>
      <c r="AK103" s="24"/>
      <c r="AL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6"/>
      <c r="AG104" s="26"/>
      <c r="AH104" s="26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6"/>
      <c r="AG105" s="26"/>
      <c r="AH105" s="26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6"/>
      <c r="AG106" s="26"/>
      <c r="AH106" s="26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6"/>
      <c r="AG107" s="26"/>
      <c r="AH107" s="26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6"/>
      <c r="AG108" s="26"/>
      <c r="AH108" s="26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6"/>
      <c r="AG109" s="26"/>
      <c r="AH109" s="26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6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6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6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6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6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6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6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6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6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6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6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6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6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6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6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6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6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6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6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6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6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6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6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6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6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6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6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6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6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6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6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6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6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6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6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6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6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6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6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6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6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6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6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6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6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6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6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6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6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6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6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6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6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6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6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6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6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6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6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6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6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6"/>
      <c r="AG171" s="26"/>
      <c r="AH171" s="26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6"/>
      <c r="AG172" s="26"/>
      <c r="AH172" s="26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6"/>
      <c r="AG173" s="26"/>
      <c r="AH173" s="26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6"/>
      <c r="AG174" s="26"/>
      <c r="AH174" s="26"/>
      <c r="AI174" s="26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6"/>
      <c r="AG175" s="26"/>
      <c r="AH175" s="26"/>
      <c r="AI175" s="26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6"/>
      <c r="AG176" s="26"/>
      <c r="AH176" s="26"/>
      <c r="AI176" s="26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6"/>
      <c r="AG177" s="26"/>
      <c r="AH177" s="26"/>
      <c r="AI177" s="26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6"/>
      <c r="AG178" s="26"/>
      <c r="AH178" s="26"/>
      <c r="AI178" s="26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6"/>
      <c r="AG179" s="26"/>
      <c r="AH179" s="26"/>
      <c r="AI179" s="26"/>
      <c r="AJ179" s="26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6"/>
      <c r="AG180" s="26"/>
      <c r="AH180" s="26"/>
      <c r="AI180" s="26"/>
      <c r="AJ180" s="26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6"/>
      <c r="AG181" s="26"/>
      <c r="AH181" s="26"/>
      <c r="AI181" s="26"/>
      <c r="AJ181" s="26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6"/>
      <c r="AG182" s="26"/>
      <c r="AH182" s="26"/>
      <c r="AI182" s="26"/>
      <c r="AJ182" s="26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6"/>
      <c r="AG183" s="26"/>
      <c r="AH183" s="26"/>
      <c r="AI183" s="26"/>
      <c r="AJ183" s="26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6"/>
      <c r="AG184" s="26"/>
      <c r="AH184" s="26"/>
      <c r="AI184" s="26"/>
      <c r="AJ184" s="26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6"/>
      <c r="AG185" s="26"/>
      <c r="AH185" s="26"/>
      <c r="AI185" s="26"/>
      <c r="AJ185" s="26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6"/>
      <c r="AG186" s="26"/>
      <c r="AH186" s="26"/>
      <c r="AI186" s="26"/>
      <c r="AJ186" s="26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A187" s="24"/>
      <c r="B187" s="24"/>
      <c r="C187" s="24"/>
      <c r="D187" s="24"/>
      <c r="L187"/>
      <c r="M187"/>
      <c r="N187"/>
      <c r="O187"/>
      <c r="P187"/>
      <c r="Q187" s="18"/>
      <c r="R187" s="18"/>
      <c r="S187" s="18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A188" s="24"/>
      <c r="B188" s="24"/>
      <c r="C188" s="24"/>
      <c r="D188" s="24"/>
      <c r="L188"/>
      <c r="M188"/>
      <c r="N188"/>
      <c r="O188"/>
      <c r="P188"/>
      <c r="Q188" s="18"/>
      <c r="R188" s="18"/>
      <c r="S188" s="18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4"/>
      <c r="AL188" s="18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4"/>
      <c r="AL189" s="18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4"/>
      <c r="AL190" s="18"/>
    </row>
    <row r="191" spans="1:57" ht="14.25" x14ac:dyDescent="0.2">
      <c r="L191"/>
      <c r="M191"/>
      <c r="N191"/>
      <c r="O191"/>
      <c r="P191"/>
      <c r="Q191" s="18"/>
      <c r="R191" s="18"/>
      <c r="S191" s="18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4"/>
      <c r="AL191" s="18"/>
    </row>
    <row r="192" spans="1:57" ht="14.25" x14ac:dyDescent="0.2">
      <c r="L192"/>
      <c r="M192"/>
      <c r="N192"/>
      <c r="O192"/>
      <c r="P192"/>
      <c r="Q192" s="18"/>
      <c r="R192" s="18"/>
      <c r="S192" s="18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4"/>
      <c r="AL194" s="18"/>
    </row>
    <row r="195" spans="12:38" ht="14.25" x14ac:dyDescent="0.2">
      <c r="L195" s="18"/>
      <c r="M195" s="18"/>
      <c r="N195" s="18"/>
      <c r="O195" s="18"/>
      <c r="P195" s="18"/>
      <c r="R195" s="18"/>
      <c r="S195" s="18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4"/>
      <c r="AL195" s="18"/>
    </row>
    <row r="196" spans="12:38" ht="14.25" x14ac:dyDescent="0.2">
      <c r="L196" s="18"/>
      <c r="M196" s="18"/>
      <c r="N196" s="18"/>
      <c r="O196" s="18"/>
      <c r="P196" s="18"/>
      <c r="R196" s="18"/>
      <c r="S196" s="18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18"/>
      <c r="AL196" s="18"/>
    </row>
    <row r="197" spans="12:38" x14ac:dyDescent="0.25"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</row>
    <row r="198" spans="12:38" x14ac:dyDescent="0.25"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</row>
    <row r="199" spans="12:38" x14ac:dyDescent="0.25"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  <row r="223" spans="12:38" x14ac:dyDescent="0.25">
      <c r="L223"/>
      <c r="M223"/>
      <c r="N223"/>
      <c r="O223"/>
      <c r="P223"/>
      <c r="R223" s="21"/>
      <c r="S223" s="21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/>
      <c r="AL223"/>
    </row>
    <row r="224" spans="12:38" x14ac:dyDescent="0.25">
      <c r="L224"/>
      <c r="M224"/>
      <c r="N224"/>
      <c r="O224"/>
      <c r="P224"/>
      <c r="R224" s="21"/>
      <c r="S224" s="21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/>
      <c r="AL224"/>
    </row>
    <row r="225" spans="12:38" ht="14.25" x14ac:dyDescent="0.2">
      <c r="L225"/>
      <c r="M225"/>
      <c r="N225"/>
      <c r="O225"/>
      <c r="P225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/>
      <c r="AL225"/>
    </row>
    <row r="226" spans="12:38" ht="14.25" x14ac:dyDescent="0.2">
      <c r="L226"/>
      <c r="M226"/>
      <c r="N226"/>
      <c r="O226"/>
      <c r="P2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/>
      <c r="AL226"/>
    </row>
    <row r="227" spans="12:38" ht="14.25" x14ac:dyDescent="0.2">
      <c r="L227"/>
      <c r="M227"/>
      <c r="N227"/>
      <c r="O227"/>
      <c r="P227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/>
      <c r="AL227"/>
    </row>
    <row r="228" spans="12:38" ht="14.25" x14ac:dyDescent="0.2">
      <c r="L228"/>
      <c r="M228"/>
      <c r="N228"/>
      <c r="O228"/>
      <c r="P228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/>
      <c r="AL228"/>
    </row>
  </sheetData>
  <sortState ref="X23:AT24">
    <sortCondition ref="X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2021-05-29T18:33:38Z</dcterms:modified>
</cp:coreProperties>
</file>